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ACF41716-6AA2-4C3C-BDAC-3360BB9694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D35" i="1" s="1"/>
  <c r="I31" i="1" l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s="1"/>
  <c r="F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<sst xmlns="http://schemas.openxmlformats.org/spreadsheetml/2006/main" count="66" uniqueCount="66">
  <si>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</si>
  <si>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</si>
  <si>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</si>
  <si>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</si>
  <si>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</si>
  <si>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</si>
  <si>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</si>
  <si>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</si>
  <si>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</si>
  <si>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</si>
  <si>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</si>
  <si>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</si>
  <si>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</si>
  <si>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</si>
  <si>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</si>
  <si>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</si>
  <si>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</si>
  <si>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</si>
  <si>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</si>
  <si>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</si>
  <si>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</si>
  <si>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</si>
  <si>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</si>
  <si>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</si>
  <si>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</si>
  <si>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</si>
  <si>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</si>
  <si>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</si>
  <si>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</si>
  <si>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</si>
  <si>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</si>
  <si>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</si>
  <si>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</si>
  <si>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</si>
  <si>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</si>
  <si>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</si>
  <si>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</si>
  <si>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</si>
  <si>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</si>
  <si>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</si>
  <si>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</si>
  <si>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</si>
  <si>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</si>
  <si>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</si>
  <si>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</si>
  <si>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</si>
  <si>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</si>
  <si>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</si>
  <si>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</si>
  <si>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</si>
  <si>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</si>
  <si>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</si>
  <si>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</si>
  <si>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</si>
  <si>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</si>
  <si>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</si>
  <si>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</si>
  <si>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</si>
  <si>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</si>
  <si>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</si>
  <si>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</si>
  <si>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</si>
  <si>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</si>
  <si>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</si>
  <si>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</si>
  <si>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Romita,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</si>
</sst>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28575</xdr:rowOff>
    </xdr:from>
    <xdr:to>
      <xdr:col>2</xdr:col>
      <xdr:colOff>1066800</xdr:colOff>
      <xdr:row>0</xdr:row>
      <xdr:rowOff>619125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6D46C-9983-42FA-9F4D-AFB8B267C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285750" y="28575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0</xdr:row>
      <xdr:rowOff>0</xdr:rowOff>
    </xdr:from>
    <xdr:to>
      <xdr:col>8</xdr:col>
      <xdr:colOff>147917</xdr:colOff>
      <xdr:row>1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D8CE00-03C3-481D-BCF8-B13365F71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0150" y="0"/>
          <a:ext cx="1024217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39</xdr:row>
      <xdr:rowOff>114300</xdr:rowOff>
    </xdr:from>
    <xdr:to>
      <xdr:col>9</xdr:col>
      <xdr:colOff>247650</xdr:colOff>
      <xdr:row>45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1E1643-FC05-4E17-9230-236D3119E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419850"/>
          <a:ext cx="10887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31" zoomScaleNormal="100" zoomScaleSheetLayoutView="90" workbookViewId="0">
      <selection activeCell="C38" sqref="C38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2514690.9700000002</v>
      </c>
      <c r="E6" s="15">
        <f>SUM(E7:E8)</f>
        <v>9387809.0299999993</v>
      </c>
      <c r="F6" s="15">
        <f t="shared" ref="F6:I6" si="0">SUM(F7:F8)</f>
        <v>11902500</v>
      </c>
      <c r="G6" s="15">
        <f t="shared" si="0"/>
        <v>8926875</v>
      </c>
      <c r="H6" s="15">
        <f t="shared" si="0"/>
        <v>5951250</v>
      </c>
      <c r="I6" s="15">
        <f t="shared" si="0"/>
        <v>2975625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2514690.9700000002</v>
      </c>
      <c r="E8" s="16">
        <v>9387809.0299999993</v>
      </c>
      <c r="F8" s="16">
        <f>D8+E8</f>
        <v>11902500</v>
      </c>
      <c r="G8" s="16">
        <v>8926875</v>
      </c>
      <c r="H8" s="16">
        <v>5951250</v>
      </c>
      <c r="I8" s="16">
        <f>F8-G8</f>
        <v>2975625</v>
      </c>
    </row>
    <row r="9" spans="1:9" x14ac:dyDescent="0.2">
      <c r="A9" s="14">
        <v>0</v>
      </c>
      <c r="B9" s="12" t="s">
        <v>3</v>
      </c>
      <c r="C9" s="8"/>
      <c r="D9" s="15">
        <f>SUM(D10:D17)</f>
        <v>160202191.78000003</v>
      </c>
      <c r="E9" s="15">
        <f>SUM(E10:E17)</f>
        <v>13325759.899999995</v>
      </c>
      <c r="F9" s="15">
        <f t="shared" ref="F9:I9" si="1">SUM(F10:F17)</f>
        <v>173527951.68000001</v>
      </c>
      <c r="G9" s="15">
        <f t="shared" si="1"/>
        <v>97093723.649999991</v>
      </c>
      <c r="H9" s="15">
        <f t="shared" si="1"/>
        <v>90384074.900000006</v>
      </c>
      <c r="I9" s="15">
        <f t="shared" si="1"/>
        <v>76434228.030000001</v>
      </c>
    </row>
    <row r="10" spans="1:9" x14ac:dyDescent="0.2">
      <c r="A10" s="14" t="s">
        <v>43</v>
      </c>
      <c r="B10" s="6"/>
      <c r="C10" s="3" t="s">
        <v>4</v>
      </c>
      <c r="D10" s="16">
        <v>158508596.18000001</v>
      </c>
      <c r="E10" s="16">
        <v>-23490629.18</v>
      </c>
      <c r="F10" s="16">
        <f t="shared" ref="F10:F17" si="2">D10+E10</f>
        <v>135017967</v>
      </c>
      <c r="G10" s="16">
        <v>69828490.069999993</v>
      </c>
      <c r="H10" s="16">
        <v>65589979.600000001</v>
      </c>
      <c r="I10" s="16">
        <f t="shared" ref="I10:I17" si="3">F10-G10</f>
        <v>65189476.930000007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304046.05</v>
      </c>
      <c r="E12" s="16">
        <v>895953.95</v>
      </c>
      <c r="F12" s="16">
        <f t="shared" si="2"/>
        <v>1200000</v>
      </c>
      <c r="G12" s="16">
        <v>4277331.63</v>
      </c>
      <c r="H12" s="16">
        <v>4277331.63</v>
      </c>
      <c r="I12" s="16">
        <f t="shared" si="3"/>
        <v>-3077331.63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1389549.55</v>
      </c>
      <c r="E14" s="16">
        <v>-552633.92000000004</v>
      </c>
      <c r="F14" s="16">
        <f t="shared" si="2"/>
        <v>836915.63</v>
      </c>
      <c r="G14" s="16">
        <v>568356.17000000004</v>
      </c>
      <c r="H14" s="16">
        <v>568356.17000000004</v>
      </c>
      <c r="I14" s="16">
        <f t="shared" si="3"/>
        <v>268559.45999999996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36473069.049999997</v>
      </c>
      <c r="F17" s="16">
        <f t="shared" si="2"/>
        <v>36473069.049999997</v>
      </c>
      <c r="G17" s="16">
        <v>22419545.780000001</v>
      </c>
      <c r="H17" s="16">
        <v>19948407.5</v>
      </c>
      <c r="I17" s="16">
        <f t="shared" si="3"/>
        <v>14053523.269999996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31257245.390000001</v>
      </c>
      <c r="E18" s="15">
        <f>SUM(E19:E21)</f>
        <v>9685697.9299999997</v>
      </c>
      <c r="F18" s="15">
        <f t="shared" ref="F18:I18" si="4">SUM(F19:F21)</f>
        <v>40942943.32</v>
      </c>
      <c r="G18" s="15">
        <f t="shared" si="4"/>
        <v>31998590.379999999</v>
      </c>
      <c r="H18" s="15">
        <f t="shared" si="4"/>
        <v>25781436.18</v>
      </c>
      <c r="I18" s="15">
        <f t="shared" si="4"/>
        <v>8944352.9400000051</v>
      </c>
    </row>
    <row r="19" spans="1:9" x14ac:dyDescent="0.2">
      <c r="A19" s="14" t="s">
        <v>51</v>
      </c>
      <c r="B19" s="6"/>
      <c r="C19" s="3" t="s">
        <v>13</v>
      </c>
      <c r="D19" s="16">
        <v>30068770.66</v>
      </c>
      <c r="E19" s="16">
        <v>10025626.93</v>
      </c>
      <c r="F19" s="16">
        <f t="shared" ref="F19:F21" si="5">D19+E19</f>
        <v>40094397.590000004</v>
      </c>
      <c r="G19" s="16">
        <v>31427333.989999998</v>
      </c>
      <c r="H19" s="16">
        <v>25210179.789999999</v>
      </c>
      <c r="I19" s="16">
        <f t="shared" ref="I19:I21" si="6">F19-G19</f>
        <v>8667063.6000000052</v>
      </c>
    </row>
    <row r="20" spans="1:9" x14ac:dyDescent="0.2">
      <c r="A20" s="14" t="s">
        <v>52</v>
      </c>
      <c r="B20" s="6"/>
      <c r="C20" s="3" t="s">
        <v>14</v>
      </c>
      <c r="D20" s="16">
        <v>1188474.73</v>
      </c>
      <c r="E20" s="16">
        <v>-339929</v>
      </c>
      <c r="F20" s="16">
        <f t="shared" si="5"/>
        <v>848545.73</v>
      </c>
      <c r="G20" s="16">
        <v>571256.39</v>
      </c>
      <c r="H20" s="16">
        <v>571256.39</v>
      </c>
      <c r="I20" s="16">
        <f t="shared" si="6"/>
        <v>277289.33999999997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193974128.14000005</v>
      </c>
      <c r="E35" s="17">
        <f t="shared" ref="E35:I35" si="16">SUM(E6+E9+E18+E22+E25+E30+E32+E33+E34)</f>
        <v>32399266.859999992</v>
      </c>
      <c r="F35" s="17">
        <f t="shared" si="16"/>
        <v>226373395</v>
      </c>
      <c r="G35" s="17">
        <f t="shared" si="16"/>
        <v>138019189.03</v>
      </c>
      <c r="H35" s="17">
        <f t="shared" si="16"/>
        <v>122116761.08000001</v>
      </c>
      <c r="I35" s="17">
        <f t="shared" si="16"/>
        <v>88354205.969999999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2017-03-30T22:19:49Z</cp:lastPrinted>
  <dcterms:created xsi:type="dcterms:W3CDTF">2012-12-11T21:13:37Z</dcterms:created>
  <dcterms:modified xsi:type="dcterms:W3CDTF">2022-11-04T18:12:08Z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